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<sst xmlns="http://schemas.openxmlformats.org/spreadsheetml/2006/main" count="314" uniqueCount="155">
  <si>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</si>
  <si>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</si>
  <si>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</si>
  <si>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</si>
  <si>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</si>
  <si>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</si>
  <si>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</si>
  <si>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>на 01 Января 2012 г.</t>
  </si>
  <si>
    <t xml:space="preserve">Дата   </t>
  </si>
  <si>
    <t>01.01.2012</t>
  </si>
  <si>
    <t>Главный распорядитель, распорядитель, получатель бюджетных средств, главный</t>
  </si>
  <si>
    <t>муниципальное общеобразовательное учреждение средняя общеобразовательная школа N 76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</si>
  <si>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</si>
  <si>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</si>
  <si>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</si>
  <si>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 xml:space="preserve"> </t>
  </si>
  <si>
    <t>финансирования дефицита бюджета</t>
  </si>
  <si>
    <t xml:space="preserve">Глава по БК   </t>
  </si>
  <si>
    <t>924</t>
  </si>
  <si>
    <t>Наименование бюджета</t>
  </si>
  <si>
    <t>Бюджет городского округа город Воронеж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</si>
  <si>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</si>
  <si>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</si>
  <si>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</si>
  <si>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</si>
  <si>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</si>
  <si>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</si>
  <si>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</si>
  <si>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</si>
  <si>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</si>
  <si>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</si>
  <si>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</si>
  <si>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</si>
  <si>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</si>
  <si>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</si>
  <si>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</si>
  <si>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</si>
  <si>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</si>
  <si>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</si>
  <si>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</si>
  <si>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</si>
  <si>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</si>
  <si>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</si>
  <si>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</si>
  <si>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</si>
  <si>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</si>
  <si>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</si>
  <si>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</si>
  <si>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</si>
  <si>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</si>
  <si>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</si>
  <si>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</si>
  <si>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</si>
  <si>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</si>
  <si>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</si>
  <si>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</si>
  <si>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</si>
  <si>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</si>
  <si>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</si>
  <si>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</si>
  <si>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Заработная плата</t>
  </si>
  <si>
    <t>201</t>
  </si>
  <si>
    <t>92407024219900001211</t>
  </si>
  <si>
    <t>Прочие выплаты</t>
  </si>
  <si>
    <t>202</t>
  </si>
  <si>
    <t>92407024219900001212</t>
  </si>
  <si>
    <t>Начисления на выплаты по оплате труда</t>
  </si>
  <si>
    <t>203</t>
  </si>
  <si>
    <t>92407024219900001213</t>
  </si>
  <si>
    <t>Услуги связи</t>
  </si>
  <si>
    <t>204</t>
  </si>
  <si>
    <t>92407024219900001221</t>
  </si>
  <si>
    <t>Транспортные услуги</t>
  </si>
  <si>
    <t>205</t>
  </si>
  <si>
    <t>92407024219900001222</t>
  </si>
  <si>
    <t>Коммунальные услуги</t>
  </si>
  <si>
    <t>206</t>
  </si>
  <si>
    <t>92407024219900001223</t>
  </si>
  <si>
    <t>Работы, услуги по содержанию имущества</t>
  </si>
  <si>
    <t>207</t>
  </si>
  <si>
    <t>92407024219900001225</t>
  </si>
  <si>
    <t>Прочие работы, услуги</t>
  </si>
  <si>
    <t>208</t>
  </si>
  <si>
    <t>92407024219900001226</t>
  </si>
  <si>
    <t>Прочие расходы</t>
  </si>
  <si>
    <t>209</t>
  </si>
  <si>
    <t>92407024219900001290</t>
  </si>
  <si>
    <t>Увеличение стоимости основных средств</t>
  </si>
  <si>
    <t>210</t>
  </si>
  <si>
    <t>92407024219900001310</t>
  </si>
  <si>
    <t>Увеличение стоимости материальных запасов</t>
  </si>
  <si>
    <t>211</t>
  </si>
  <si>
    <t>92407024219900001340</t>
  </si>
  <si>
    <t>212</t>
  </si>
  <si>
    <t>92407024362100001310</t>
  </si>
  <si>
    <t>213</t>
  </si>
  <si>
    <t>92407025200900001211</t>
  </si>
  <si>
    <t>214</t>
  </si>
  <si>
    <t>92407025200900001213</t>
  </si>
  <si>
    <t>215</t>
  </si>
  <si>
    <t>92407027951800022340</t>
  </si>
  <si>
    <t>217</t>
  </si>
  <si>
    <t>92407027951800500225</t>
  </si>
  <si>
    <t>218</t>
  </si>
  <si>
    <t>92407027951800500226</t>
  </si>
  <si>
    <t>219</t>
  </si>
  <si>
    <t>92407027951800500310</t>
  </si>
  <si>
    <t>220</t>
  </si>
  <si>
    <t>92407027951800500340</t>
  </si>
  <si>
    <t>221</t>
  </si>
  <si>
    <t>92407074320200500226</t>
  </si>
  <si>
    <t>222</t>
  </si>
  <si>
    <t>92407074320200500290</t>
  </si>
  <si>
    <t>223</t>
  </si>
  <si>
    <t>92407077951800500222</t>
  </si>
  <si>
    <t>224</t>
  </si>
  <si>
    <t>92407077951800500226</t>
  </si>
  <si>
    <t>225</t>
  </si>
  <si>
    <t>92407097951800500225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</si>
  <si>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</si>
  <si>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</si>
  <si>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</si>
  <si>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</si>
  <si>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</si>
  <si>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</si>
  <si>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</si>
  <si>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</si>
  <si>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</si>
  <si>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</si>
  <si>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</si>
  <si>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</si>
  <si>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</si>
  <si>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</si>
  <si>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</si>
  <si>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</si>
  <si>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</si>
  <si>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</si>
  <si>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</si>
  <si>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</si>
  <si>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</si>
  <si>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</si>
  <si>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</si>
  <si>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</si>
  <si>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</si>
  <si>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</si>
  <si>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</si>
  <si>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</si>
  <si>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</si>
  <si>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Л.В. Гречишников</t>
  </si>
  <si>
    <t>Руководитель финансово-</t>
  </si>
  <si>
    <t>экономической службы</t>
  </si>
  <si>
    <t>Главный бухгалтер</t>
  </si>
  <si>
    <t>С.П. Мартынова</t>
  </si>
  <si>
    <t>бюджет</t>
  </si>
  <si>
    <t>внебюджет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</si>
</sst>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7" xfId="0" applyFont="1" applyBorder="1" applyAlignment="1">
      <alignment wrapText="1"/>
    </xf>
    <xf numFmtId="2" fontId="0" fillId="0" borderId="9" xfId="0" applyBorder="1" applyAlignment="1">
      <alignment horizontal="right"/>
    </xf>
    <xf numFmtId="2" fontId="0" fillId="0" borderId="10" xfId="0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2" borderId="19" xfId="0" applyFill="1" applyBorder="1" applyAlignment="1">
      <alignment horizontal="right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 horizontal="right"/>
    </xf>
    <xf numFmtId="2" fontId="0" fillId="2" borderId="9" xfId="0" applyFill="1" applyBorder="1" applyAlignment="1">
      <alignment horizontal="right"/>
    </xf>
    <xf numFmtId="2" fontId="0" fillId="2" borderId="10" xfId="0" applyFill="1" applyBorder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78</xdr:row>
      <xdr:rowOff>0</xdr:rowOff>
    </xdr:from>
    <xdr:to>
      <xdr:col>10</xdr:col>
      <xdr:colOff>180975</xdr:colOff>
      <xdr:row>78</xdr:row>
      <xdr:rowOff>133350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48475" y="16849725"/>
          <a:ext cx="1819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3</xdr:col>
      <xdr:colOff>657225</xdr:colOff>
      <xdr:row>81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447925" y="17145000"/>
          <a:ext cx="2047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80</xdr:row>
      <xdr:rowOff>0</xdr:rowOff>
    </xdr:from>
    <xdr:to>
      <xdr:col>1</xdr:col>
      <xdr:colOff>266700</xdr:colOff>
      <xdr:row>81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62050" y="17145000"/>
          <a:ext cx="1219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77</xdr:row>
      <xdr:rowOff>0</xdr:rowOff>
    </xdr:from>
    <xdr:to>
      <xdr:col>1</xdr:col>
      <xdr:colOff>285750</xdr:colOff>
      <xdr:row>78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81100" y="16697325"/>
          <a:ext cx="1219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657225</xdr:colOff>
      <xdr:row>78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447925" y="16697325"/>
          <a:ext cx="2047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7</xdr:col>
      <xdr:colOff>714375</xdr:colOff>
      <xdr:row>78</xdr:row>
      <xdr:rowOff>114300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257925" y="16849725"/>
          <a:ext cx="590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657225</xdr:colOff>
      <xdr:row>78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447925" y="16697325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workbookViewId="0" topLeftCell="A1">
      <selection activeCell="J53" sqref="J53:K53"/>
    </sheetView>
  </sheetViews>
  <sheetFormatPr defaultColWidth="9.33203125" defaultRowHeight="11.25"/>
  <cols>
    <col min="1" max="1" width="37" style="0" customWidth="1"/>
    <col min="2" max="2" width="5.83203125" style="0" customWidth="1"/>
    <col min="3" max="3" width="24.33203125" style="0" customWidth="1"/>
    <col min="4" max="5" width="14.16015625" style="0" customWidth="1"/>
    <col min="6" max="6" width="14" style="0" customWidth="1"/>
    <col min="7" max="7" width="10.33203125" style="0" customWidth="1"/>
    <col min="8" max="8" width="14.33203125" style="0" hidden="1" customWidth="1"/>
    <col min="9" max="9" width="14.66015625" style="0" customWidth="1"/>
    <col min="10" max="11" width="14" style="0" customWidth="1"/>
    <col min="12" max="16384" width="10.33203125" style="0" customWidth="1"/>
  </cols>
  <sheetData>
    <row r="1" ht="12">
      <c r="D1" s="1" t="s">
        <v>0</v>
      </c>
    </row>
    <row r="2" ht="12">
      <c r="D2" s="1" t="s">
        <v>1</v>
      </c>
    </row>
    <row r="3" spans="4:9" ht="12">
      <c r="D3" s="1" t="s">
        <v>2</v>
      </c>
      <c r="I3" s="2" t="s">
        <v>3</v>
      </c>
    </row>
    <row r="4" spans="4:9" ht="12">
      <c r="D4" s="1" t="s">
        <v>4</v>
      </c>
      <c r="H4" s="3" t="s">
        <v>5</v>
      </c>
      <c r="I4" s="4" t="s">
        <v>6</v>
      </c>
    </row>
    <row r="5" spans="2:9" ht="11.25">
      <c r="B5" s="69" t="s">
        <v>7</v>
      </c>
      <c r="C5" s="69"/>
      <c r="D5" s="69"/>
      <c r="E5" s="69"/>
      <c r="F5" s="69"/>
      <c r="G5" s="69"/>
      <c r="H5" s="3" t="s">
        <v>8</v>
      </c>
      <c r="I5" s="6" t="s">
        <v>9</v>
      </c>
    </row>
    <row r="6" spans="1:9" ht="33.75">
      <c r="A6" s="7" t="s">
        <v>10</v>
      </c>
      <c r="C6" s="70" t="s">
        <v>11</v>
      </c>
      <c r="D6" s="70"/>
      <c r="E6" s="70"/>
      <c r="F6" s="70"/>
      <c r="G6" s="70"/>
      <c r="I6" s="8"/>
    </row>
    <row r="7" spans="1:9" ht="33.75">
      <c r="A7" s="7" t="s">
        <v>12</v>
      </c>
      <c r="C7" s="70"/>
      <c r="D7" s="70"/>
      <c r="E7" s="70"/>
      <c r="F7" s="70"/>
      <c r="G7" s="70"/>
      <c r="I7" s="9"/>
    </row>
    <row r="8" spans="1:9" ht="11.25">
      <c r="A8" s="7" t="s">
        <v>13</v>
      </c>
      <c r="B8" s="7"/>
      <c r="C8" s="70"/>
      <c r="D8" s="70"/>
      <c r="E8" s="70"/>
      <c r="F8" s="70"/>
      <c r="G8" s="70"/>
      <c r="H8" s="3" t="s">
        <v>14</v>
      </c>
      <c r="I8" s="6" t="s">
        <v>15</v>
      </c>
    </row>
    <row r="9" spans="1:9" ht="11.25">
      <c r="A9" s="7" t="s">
        <v>16</v>
      </c>
      <c r="C9" s="70"/>
      <c r="D9" s="70"/>
      <c r="E9" s="70"/>
      <c r="F9" s="70"/>
      <c r="G9" s="70"/>
      <c r="H9" s="3" t="s">
        <v>17</v>
      </c>
      <c r="I9" s="6" t="s">
        <v>18</v>
      </c>
    </row>
    <row r="10" spans="1:9" ht="11.25">
      <c r="A10" t="s">
        <v>19</v>
      </c>
      <c r="C10" s="70" t="s">
        <v>20</v>
      </c>
      <c r="D10" s="70"/>
      <c r="E10" s="70"/>
      <c r="F10" s="70"/>
      <c r="G10" s="70"/>
      <c r="H10" s="3" t="s">
        <v>21</v>
      </c>
      <c r="I10" s="6" t="s">
        <v>15</v>
      </c>
    </row>
    <row r="11" spans="1:9" ht="11.25">
      <c r="A11" t="s">
        <v>22</v>
      </c>
      <c r="H11" s="3"/>
      <c r="I11" s="6"/>
    </row>
    <row r="12" spans="1:9" ht="11.25">
      <c r="A12" t="s">
        <v>23</v>
      </c>
      <c r="H12" s="3" t="s">
        <v>24</v>
      </c>
      <c r="I12" s="10" t="s">
        <v>25</v>
      </c>
    </row>
    <row r="13" ht="6" customHeight="1"/>
    <row r="14" spans="1:9" ht="12">
      <c r="A14" s="66" t="s">
        <v>26</v>
      </c>
      <c r="B14" s="66"/>
      <c r="C14" s="66"/>
      <c r="D14" s="66"/>
      <c r="E14" s="66"/>
      <c r="F14" s="66"/>
      <c r="G14" s="66"/>
      <c r="H14" s="66"/>
      <c r="I14" s="66"/>
    </row>
    <row r="15" ht="5.25" customHeight="1"/>
    <row r="16" spans="1:9" ht="23.25" customHeight="1">
      <c r="A16" s="11" t="s">
        <v>27</v>
      </c>
      <c r="B16" s="12" t="s">
        <v>28</v>
      </c>
      <c r="C16" s="12" t="s">
        <v>29</v>
      </c>
      <c r="D16" s="12" t="s">
        <v>30</v>
      </c>
      <c r="E16" s="67" t="s">
        <v>31</v>
      </c>
      <c r="F16" s="67"/>
      <c r="G16" s="67"/>
      <c r="H16" s="67"/>
      <c r="I16" s="12" t="s">
        <v>32</v>
      </c>
    </row>
    <row r="17" spans="1:9" ht="33.75">
      <c r="A17" s="11"/>
      <c r="B17" s="12"/>
      <c r="C17" s="12"/>
      <c r="D17" s="12"/>
      <c r="E17" s="12" t="s">
        <v>33</v>
      </c>
      <c r="F17" s="12" t="s">
        <v>34</v>
      </c>
      <c r="G17" s="12" t="s">
        <v>35</v>
      </c>
      <c r="H17" s="12" t="s">
        <v>36</v>
      </c>
      <c r="I17" s="12"/>
    </row>
    <row r="18" spans="1:9" ht="11.25">
      <c r="A18" s="13" t="s">
        <v>37</v>
      </c>
      <c r="B18" s="13" t="s">
        <v>38</v>
      </c>
      <c r="C18" s="13" t="s">
        <v>39</v>
      </c>
      <c r="D18" s="13" t="s">
        <v>40</v>
      </c>
      <c r="E18" s="13" t="s">
        <v>41</v>
      </c>
      <c r="F18" s="13" t="s">
        <v>42</v>
      </c>
      <c r="G18" s="13" t="s">
        <v>43</v>
      </c>
      <c r="H18" s="13" t="s">
        <v>44</v>
      </c>
      <c r="I18" s="13" t="s">
        <v>45</v>
      </c>
    </row>
    <row r="19" spans="1:9" ht="12">
      <c r="A19" s="14" t="s">
        <v>46</v>
      </c>
      <c r="B19" s="15" t="s">
        <v>47</v>
      </c>
      <c r="C19" s="16" t="s">
        <v>48</v>
      </c>
      <c r="D19" s="17" t="s">
        <v>49</v>
      </c>
      <c r="E19" s="17" t="s">
        <v>49</v>
      </c>
      <c r="F19" s="17" t="s">
        <v>49</v>
      </c>
      <c r="G19" s="17" t="s">
        <v>49</v>
      </c>
      <c r="H19" s="17" t="s">
        <v>49</v>
      </c>
      <c r="I19" s="18" t="s">
        <v>49</v>
      </c>
    </row>
    <row r="20" spans="1:9" ht="9.75" customHeight="1">
      <c r="A20" s="19" t="s">
        <v>50</v>
      </c>
      <c r="B20" s="20"/>
      <c r="C20" s="21"/>
      <c r="D20" s="21"/>
      <c r="E20" s="21"/>
      <c r="F20" s="21"/>
      <c r="G20" s="21"/>
      <c r="H20" s="21"/>
      <c r="I20" s="22"/>
    </row>
    <row r="21" spans="1:9" ht="11.25">
      <c r="A21" s="23"/>
      <c r="B21" s="24"/>
      <c r="C21" s="24"/>
      <c r="D21" s="24"/>
      <c r="E21" s="24"/>
      <c r="F21" s="24"/>
      <c r="G21" s="24"/>
      <c r="H21" s="24"/>
      <c r="I21" s="24"/>
    </row>
    <row r="22" spans="1:9" ht="12">
      <c r="A22" s="66" t="s">
        <v>51</v>
      </c>
      <c r="B22" s="66"/>
      <c r="C22" s="66"/>
      <c r="D22" s="66"/>
      <c r="E22" s="66"/>
      <c r="F22" s="66"/>
      <c r="G22" s="66"/>
      <c r="H22" s="66"/>
      <c r="I22" s="66"/>
    </row>
    <row r="23" ht="5.25" customHeight="1"/>
    <row r="24" spans="1:11" ht="23.25" customHeight="1">
      <c r="A24" s="11" t="s">
        <v>27</v>
      </c>
      <c r="B24" s="12" t="s">
        <v>28</v>
      </c>
      <c r="C24" s="12" t="s">
        <v>52</v>
      </c>
      <c r="D24" s="12" t="s">
        <v>30</v>
      </c>
      <c r="E24" s="12" t="s">
        <v>53</v>
      </c>
      <c r="F24" s="67" t="s">
        <v>31</v>
      </c>
      <c r="G24" s="67"/>
      <c r="H24" s="67"/>
      <c r="I24" s="67"/>
      <c r="J24" s="68" t="s">
        <v>32</v>
      </c>
      <c r="K24" s="68"/>
    </row>
    <row r="25" spans="1:11" ht="45" customHeight="1">
      <c r="A25" s="11"/>
      <c r="B25" s="12"/>
      <c r="C25" s="12"/>
      <c r="D25" s="12"/>
      <c r="E25" s="12"/>
      <c r="F25" s="12" t="s">
        <v>153</v>
      </c>
      <c r="G25" s="12" t="s">
        <v>154</v>
      </c>
      <c r="H25" s="12" t="s">
        <v>35</v>
      </c>
      <c r="I25" s="12" t="s">
        <v>36</v>
      </c>
      <c r="J25" s="12" t="s">
        <v>54</v>
      </c>
      <c r="K25" s="12" t="s">
        <v>55</v>
      </c>
    </row>
    <row r="26" spans="1:11" ht="12" thickBot="1">
      <c r="A26" s="13" t="s">
        <v>37</v>
      </c>
      <c r="B26" s="13" t="s">
        <v>38</v>
      </c>
      <c r="C26" s="13" t="s">
        <v>39</v>
      </c>
      <c r="D26" s="13" t="s">
        <v>40</v>
      </c>
      <c r="E26" s="13" t="s">
        <v>41</v>
      </c>
      <c r="F26" s="13" t="s">
        <v>42</v>
      </c>
      <c r="G26" s="13" t="s">
        <v>43</v>
      </c>
      <c r="H26" s="13" t="s">
        <v>44</v>
      </c>
      <c r="I26" s="13" t="s">
        <v>45</v>
      </c>
      <c r="J26" s="13" t="s">
        <v>56</v>
      </c>
      <c r="K26" s="13" t="s">
        <v>57</v>
      </c>
    </row>
    <row r="27" spans="1:11" ht="12.75" thickBot="1">
      <c r="A27" s="25" t="s">
        <v>58</v>
      </c>
      <c r="B27" s="15" t="s">
        <v>59</v>
      </c>
      <c r="C27" s="16" t="s">
        <v>48</v>
      </c>
      <c r="D27" s="26">
        <v>12403958.2</v>
      </c>
      <c r="E27" s="26">
        <v>12403958.2</v>
      </c>
      <c r="F27" s="26">
        <v>12178959.93</v>
      </c>
      <c r="G27" s="26">
        <v>87811.03</v>
      </c>
      <c r="H27" s="17" t="s">
        <v>49</v>
      </c>
      <c r="I27" s="26">
        <f>F27+G27</f>
        <v>12266770.959999999</v>
      </c>
      <c r="J27" s="26">
        <f>E27-I27</f>
        <v>137187.24000000022</v>
      </c>
      <c r="K27" s="27">
        <f>J27</f>
        <v>137187.24000000022</v>
      </c>
    </row>
    <row r="28" spans="1:11" ht="10.5" customHeight="1" thickBot="1">
      <c r="A28" s="19" t="s">
        <v>50</v>
      </c>
      <c r="B28" s="20"/>
      <c r="C28" s="21"/>
      <c r="D28" s="21"/>
      <c r="E28" s="21"/>
      <c r="F28" s="21"/>
      <c r="G28" s="21"/>
      <c r="H28" s="21"/>
      <c r="I28" s="26">
        <f aca="true" t="shared" si="0" ref="I28:I53">F28+G28</f>
        <v>0</v>
      </c>
      <c r="J28" s="26">
        <f aca="true" t="shared" si="1" ref="J28:J53">E28-I28</f>
        <v>0</v>
      </c>
      <c r="K28" s="27">
        <f aca="true" t="shared" si="2" ref="K28:K53">J28</f>
        <v>0</v>
      </c>
    </row>
    <row r="29" spans="1:11" ht="12" thickBot="1">
      <c r="A29" s="28" t="s">
        <v>60</v>
      </c>
      <c r="B29" s="29" t="s">
        <v>61</v>
      </c>
      <c r="C29" s="30" t="s">
        <v>62</v>
      </c>
      <c r="D29" s="31">
        <f>5403188.67-29000</f>
        <v>5374188.67</v>
      </c>
      <c r="E29" s="31">
        <f>5403188.67-29000</f>
        <v>5374188.67</v>
      </c>
      <c r="F29" s="31">
        <v>5374048.67</v>
      </c>
      <c r="G29" s="32"/>
      <c r="H29" s="32"/>
      <c r="I29" s="26">
        <f t="shared" si="0"/>
        <v>5374048.67</v>
      </c>
      <c r="J29" s="26">
        <f t="shared" si="1"/>
        <v>140</v>
      </c>
      <c r="K29" s="27">
        <f t="shared" si="2"/>
        <v>140</v>
      </c>
    </row>
    <row r="30" spans="1:11" ht="12" thickBot="1">
      <c r="A30" s="28" t="s">
        <v>63</v>
      </c>
      <c r="B30" s="29" t="s">
        <v>64</v>
      </c>
      <c r="C30" s="30" t="s">
        <v>65</v>
      </c>
      <c r="D30" s="31">
        <v>41700</v>
      </c>
      <c r="E30" s="31">
        <v>41700</v>
      </c>
      <c r="F30" s="31">
        <v>41627.42</v>
      </c>
      <c r="G30" s="32"/>
      <c r="H30" s="32"/>
      <c r="I30" s="26">
        <f t="shared" si="0"/>
        <v>41627.42</v>
      </c>
      <c r="J30" s="26">
        <f t="shared" si="1"/>
        <v>72.58000000000175</v>
      </c>
      <c r="K30" s="27">
        <f t="shared" si="2"/>
        <v>72.58000000000175</v>
      </c>
    </row>
    <row r="31" spans="1:11" ht="23.25" thickBot="1">
      <c r="A31" s="28" t="s">
        <v>66</v>
      </c>
      <c r="B31" s="29" t="s">
        <v>67</v>
      </c>
      <c r="C31" s="30" t="s">
        <v>68</v>
      </c>
      <c r="D31" s="31">
        <f>1821008.25-10000</f>
        <v>1811008.25</v>
      </c>
      <c r="E31" s="31">
        <f>1821008.25-10000</f>
        <v>1811008.25</v>
      </c>
      <c r="F31" s="31">
        <v>1811008.25</v>
      </c>
      <c r="G31" s="32"/>
      <c r="H31" s="32"/>
      <c r="I31" s="26">
        <f t="shared" si="0"/>
        <v>1811008.25</v>
      </c>
      <c r="J31" s="26">
        <f t="shared" si="1"/>
        <v>0</v>
      </c>
      <c r="K31" s="27">
        <f t="shared" si="2"/>
        <v>0</v>
      </c>
    </row>
    <row r="32" spans="1:11" ht="12" thickBot="1">
      <c r="A32" s="28" t="s">
        <v>69</v>
      </c>
      <c r="B32" s="29" t="s">
        <v>70</v>
      </c>
      <c r="C32" s="30" t="s">
        <v>71</v>
      </c>
      <c r="D32" s="31">
        <v>47353.43</v>
      </c>
      <c r="E32" s="31">
        <v>47353.43</v>
      </c>
      <c r="F32" s="31">
        <v>47255.86</v>
      </c>
      <c r="G32" s="32"/>
      <c r="H32" s="32"/>
      <c r="I32" s="26">
        <f t="shared" si="0"/>
        <v>47255.86</v>
      </c>
      <c r="J32" s="26">
        <f t="shared" si="1"/>
        <v>97.56999999999971</v>
      </c>
      <c r="K32" s="27">
        <f t="shared" si="2"/>
        <v>97.56999999999971</v>
      </c>
    </row>
    <row r="33" spans="1:11" ht="12" thickBot="1">
      <c r="A33" s="28" t="s">
        <v>72</v>
      </c>
      <c r="B33" s="29" t="s">
        <v>73</v>
      </c>
      <c r="C33" s="30" t="s">
        <v>74</v>
      </c>
      <c r="D33" s="31">
        <v>350</v>
      </c>
      <c r="E33" s="31">
        <v>350</v>
      </c>
      <c r="F33" s="31">
        <v>350</v>
      </c>
      <c r="G33" s="32"/>
      <c r="H33" s="32"/>
      <c r="I33" s="26">
        <f t="shared" si="0"/>
        <v>350</v>
      </c>
      <c r="J33" s="26">
        <f t="shared" si="1"/>
        <v>0</v>
      </c>
      <c r="K33" s="27">
        <f t="shared" si="2"/>
        <v>0</v>
      </c>
    </row>
    <row r="34" spans="1:11" ht="12" thickBot="1">
      <c r="A34" s="28" t="s">
        <v>75</v>
      </c>
      <c r="B34" s="29" t="s">
        <v>76</v>
      </c>
      <c r="C34" s="30" t="s">
        <v>77</v>
      </c>
      <c r="D34" s="31">
        <v>1238500</v>
      </c>
      <c r="E34" s="31">
        <v>1238500</v>
      </c>
      <c r="F34" s="31">
        <v>1222364.34</v>
      </c>
      <c r="G34" s="31">
        <v>1832.54</v>
      </c>
      <c r="H34" s="32" t="s">
        <v>49</v>
      </c>
      <c r="I34" s="26">
        <f t="shared" si="0"/>
        <v>1224196.8800000001</v>
      </c>
      <c r="J34" s="26">
        <f t="shared" si="1"/>
        <v>14303.119999999879</v>
      </c>
      <c r="K34" s="27">
        <f t="shared" si="2"/>
        <v>14303.119999999879</v>
      </c>
    </row>
    <row r="35" spans="1:11" s="65" customFormat="1" ht="23.25" thickBot="1">
      <c r="A35" s="59" t="s">
        <v>78</v>
      </c>
      <c r="B35" s="60" t="s">
        <v>79</v>
      </c>
      <c r="C35" s="61" t="s">
        <v>80</v>
      </c>
      <c r="D35" s="58">
        <v>350100</v>
      </c>
      <c r="E35" s="58">
        <v>350100</v>
      </c>
      <c r="F35" s="58">
        <v>343343.61</v>
      </c>
      <c r="G35" s="58">
        <v>5000</v>
      </c>
      <c r="H35" s="62" t="s">
        <v>49</v>
      </c>
      <c r="I35" s="63">
        <f t="shared" si="0"/>
        <v>348343.61</v>
      </c>
      <c r="J35" s="63">
        <f t="shared" si="1"/>
        <v>1756.390000000014</v>
      </c>
      <c r="K35" s="64">
        <f t="shared" si="2"/>
        <v>1756.390000000014</v>
      </c>
    </row>
    <row r="36" spans="1:11" s="65" customFormat="1" ht="12" thickBot="1">
      <c r="A36" s="59" t="s">
        <v>81</v>
      </c>
      <c r="B36" s="60" t="s">
        <v>82</v>
      </c>
      <c r="C36" s="61" t="s">
        <v>83</v>
      </c>
      <c r="D36" s="58">
        <f>212189.65-15456</f>
        <v>196733.65</v>
      </c>
      <c r="E36" s="58">
        <f>212189.6-15456</f>
        <v>196733.6</v>
      </c>
      <c r="F36" s="58">
        <v>170917</v>
      </c>
      <c r="G36" s="58">
        <v>13870</v>
      </c>
      <c r="H36" s="62" t="s">
        <v>49</v>
      </c>
      <c r="I36" s="63">
        <f t="shared" si="0"/>
        <v>184787</v>
      </c>
      <c r="J36" s="63">
        <f t="shared" si="1"/>
        <v>11946.600000000006</v>
      </c>
      <c r="K36" s="64">
        <f t="shared" si="2"/>
        <v>11946.600000000006</v>
      </c>
    </row>
    <row r="37" spans="1:11" s="65" customFormat="1" ht="12" thickBot="1">
      <c r="A37" s="59" t="s">
        <v>84</v>
      </c>
      <c r="B37" s="60" t="s">
        <v>85</v>
      </c>
      <c r="C37" s="61" t="s">
        <v>86</v>
      </c>
      <c r="D37" s="58">
        <v>5200</v>
      </c>
      <c r="E37" s="58">
        <v>5200</v>
      </c>
      <c r="F37" s="62"/>
      <c r="G37" s="58">
        <v>4311.48</v>
      </c>
      <c r="H37" s="62" t="s">
        <v>49</v>
      </c>
      <c r="I37" s="63">
        <f t="shared" si="0"/>
        <v>4311.48</v>
      </c>
      <c r="J37" s="63">
        <f t="shared" si="1"/>
        <v>888.5200000000004</v>
      </c>
      <c r="K37" s="64">
        <f t="shared" si="2"/>
        <v>888.5200000000004</v>
      </c>
    </row>
    <row r="38" spans="1:11" s="65" customFormat="1" ht="23.25" thickBot="1">
      <c r="A38" s="59" t="s">
        <v>87</v>
      </c>
      <c r="B38" s="60" t="s">
        <v>88</v>
      </c>
      <c r="C38" s="61" t="s">
        <v>89</v>
      </c>
      <c r="D38" s="58">
        <f>328350+65442.7</f>
        <v>393792.7</v>
      </c>
      <c r="E38" s="58">
        <f>328350+65442.7</f>
        <v>393792.7</v>
      </c>
      <c r="F38" s="58">
        <v>371348</v>
      </c>
      <c r="G38" s="58">
        <v>22444.7</v>
      </c>
      <c r="H38" s="62" t="s">
        <v>49</v>
      </c>
      <c r="I38" s="63">
        <f t="shared" si="0"/>
        <v>393792.7</v>
      </c>
      <c r="J38" s="63">
        <f t="shared" si="1"/>
        <v>0</v>
      </c>
      <c r="K38" s="64">
        <f t="shared" si="2"/>
        <v>0</v>
      </c>
    </row>
    <row r="39" spans="1:11" s="65" customFormat="1" ht="23.25" thickBot="1">
      <c r="A39" s="59" t="s">
        <v>90</v>
      </c>
      <c r="B39" s="60" t="s">
        <v>91</v>
      </c>
      <c r="C39" s="61" t="s">
        <v>92</v>
      </c>
      <c r="D39" s="58">
        <v>129000</v>
      </c>
      <c r="E39" s="58">
        <v>129000</v>
      </c>
      <c r="F39" s="58">
        <v>111000</v>
      </c>
      <c r="G39" s="58">
        <v>17824.4</v>
      </c>
      <c r="H39" s="62" t="s">
        <v>49</v>
      </c>
      <c r="I39" s="63">
        <f t="shared" si="0"/>
        <v>128824.4</v>
      </c>
      <c r="J39" s="63">
        <f t="shared" si="1"/>
        <v>175.60000000000582</v>
      </c>
      <c r="K39" s="64">
        <f t="shared" si="2"/>
        <v>175.60000000000582</v>
      </c>
    </row>
    <row r="40" spans="1:11" s="65" customFormat="1" ht="23.25" thickBot="1">
      <c r="A40" s="59" t="s">
        <v>87</v>
      </c>
      <c r="B40" s="60" t="s">
        <v>93</v>
      </c>
      <c r="C40" s="61" t="s">
        <v>94</v>
      </c>
      <c r="D40" s="58">
        <f>899959-65442.7</f>
        <v>834516.3</v>
      </c>
      <c r="E40" s="58">
        <f>899959-65442.7</f>
        <v>834516.3</v>
      </c>
      <c r="F40" s="58">
        <v>833959</v>
      </c>
      <c r="G40" s="62"/>
      <c r="H40" s="62" t="s">
        <v>49</v>
      </c>
      <c r="I40" s="63">
        <f t="shared" si="0"/>
        <v>833959</v>
      </c>
      <c r="J40" s="63">
        <f t="shared" si="1"/>
        <v>557.3000000000466</v>
      </c>
      <c r="K40" s="64">
        <f t="shared" si="2"/>
        <v>557.3000000000466</v>
      </c>
    </row>
    <row r="41" spans="1:11" s="65" customFormat="1" ht="12" thickBot="1">
      <c r="A41" s="59" t="s">
        <v>60</v>
      </c>
      <c r="B41" s="60" t="s">
        <v>95</v>
      </c>
      <c r="C41" s="61" t="s">
        <v>96</v>
      </c>
      <c r="D41" s="58">
        <f>141000+29000</f>
        <v>170000</v>
      </c>
      <c r="E41" s="58">
        <f>141000+29000</f>
        <v>170000</v>
      </c>
      <c r="F41" s="58">
        <v>169055.33</v>
      </c>
      <c r="G41" s="62"/>
      <c r="H41" s="62" t="s">
        <v>49</v>
      </c>
      <c r="I41" s="63">
        <f t="shared" si="0"/>
        <v>169055.33</v>
      </c>
      <c r="J41" s="63">
        <f t="shared" si="1"/>
        <v>944.6700000000128</v>
      </c>
      <c r="K41" s="64">
        <f t="shared" si="2"/>
        <v>944.6700000000128</v>
      </c>
    </row>
    <row r="42" spans="1:11" s="65" customFormat="1" ht="23.25" thickBot="1">
      <c r="A42" s="59" t="s">
        <v>66</v>
      </c>
      <c r="B42" s="60" t="s">
        <v>97</v>
      </c>
      <c r="C42" s="61" t="s">
        <v>98</v>
      </c>
      <c r="D42" s="58">
        <f>48000+10000</f>
        <v>58000</v>
      </c>
      <c r="E42" s="58">
        <f>48000+10000</f>
        <v>58000</v>
      </c>
      <c r="F42" s="58">
        <v>57816.89</v>
      </c>
      <c r="G42" s="62"/>
      <c r="H42" s="62" t="s">
        <v>49</v>
      </c>
      <c r="I42" s="63">
        <f t="shared" si="0"/>
        <v>57816.89</v>
      </c>
      <c r="J42" s="63">
        <f t="shared" si="1"/>
        <v>183.11000000000058</v>
      </c>
      <c r="K42" s="64">
        <f t="shared" si="2"/>
        <v>183.11000000000058</v>
      </c>
    </row>
    <row r="43" spans="1:11" s="65" customFormat="1" ht="23.25" thickBot="1">
      <c r="A43" s="59" t="s">
        <v>90</v>
      </c>
      <c r="B43" s="60" t="s">
        <v>99</v>
      </c>
      <c r="C43" s="61" t="s">
        <v>100</v>
      </c>
      <c r="D43" s="58">
        <v>169686.49</v>
      </c>
      <c r="E43" s="58">
        <v>169686.49</v>
      </c>
      <c r="F43" s="58">
        <v>150302.95</v>
      </c>
      <c r="G43" s="62"/>
      <c r="H43" s="62" t="s">
        <v>49</v>
      </c>
      <c r="I43" s="63">
        <f t="shared" si="0"/>
        <v>150302.95</v>
      </c>
      <c r="J43" s="63">
        <f t="shared" si="1"/>
        <v>19383.53999999998</v>
      </c>
      <c r="K43" s="64">
        <f t="shared" si="2"/>
        <v>19383.53999999998</v>
      </c>
    </row>
    <row r="44" spans="1:11" s="65" customFormat="1" ht="23.25" thickBot="1">
      <c r="A44" s="59" t="s">
        <v>78</v>
      </c>
      <c r="B44" s="60" t="s">
        <v>101</v>
      </c>
      <c r="C44" s="61" t="s">
        <v>102</v>
      </c>
      <c r="D44" s="58">
        <v>757000</v>
      </c>
      <c r="E44" s="58">
        <v>757000</v>
      </c>
      <c r="F44" s="58">
        <f>746591.1+9980.62</f>
        <v>756571.72</v>
      </c>
      <c r="G44" s="62"/>
      <c r="H44" s="62" t="s">
        <v>49</v>
      </c>
      <c r="I44" s="63">
        <f t="shared" si="0"/>
        <v>756571.72</v>
      </c>
      <c r="J44" s="63">
        <f t="shared" si="1"/>
        <v>428.28000000002794</v>
      </c>
      <c r="K44" s="64">
        <f t="shared" si="2"/>
        <v>428.28000000002794</v>
      </c>
    </row>
    <row r="45" spans="1:11" s="65" customFormat="1" ht="12" thickBot="1">
      <c r="A45" s="59" t="s">
        <v>81</v>
      </c>
      <c r="B45" s="60" t="s">
        <v>103</v>
      </c>
      <c r="C45" s="61" t="s">
        <v>104</v>
      </c>
      <c r="D45" s="58">
        <f>587976.71-2330</f>
        <v>585646.71</v>
      </c>
      <c r="E45" s="58">
        <f>587976.71-2330</f>
        <v>585646.71</v>
      </c>
      <c r="F45" s="58">
        <v>500264.95</v>
      </c>
      <c r="G45" s="62"/>
      <c r="H45" s="62" t="s">
        <v>49</v>
      </c>
      <c r="I45" s="63">
        <f t="shared" si="0"/>
        <v>500264.95</v>
      </c>
      <c r="J45" s="63">
        <f t="shared" si="1"/>
        <v>85381.75999999995</v>
      </c>
      <c r="K45" s="64">
        <f t="shared" si="2"/>
        <v>85381.75999999995</v>
      </c>
    </row>
    <row r="46" spans="1:11" s="65" customFormat="1" ht="23.25" thickBot="1">
      <c r="A46" s="59" t="s">
        <v>87</v>
      </c>
      <c r="B46" s="60" t="s">
        <v>105</v>
      </c>
      <c r="C46" s="61" t="s">
        <v>106</v>
      </c>
      <c r="D46" s="58">
        <v>162620</v>
      </c>
      <c r="E46" s="58">
        <v>162620</v>
      </c>
      <c r="F46" s="58">
        <v>162619.94</v>
      </c>
      <c r="G46" s="62"/>
      <c r="H46" s="62" t="s">
        <v>49</v>
      </c>
      <c r="I46" s="63">
        <f t="shared" si="0"/>
        <v>162619.94</v>
      </c>
      <c r="J46" s="63">
        <f t="shared" si="1"/>
        <v>0.059999999997671694</v>
      </c>
      <c r="K46" s="64">
        <f t="shared" si="2"/>
        <v>0.059999999997671694</v>
      </c>
    </row>
    <row r="47" spans="1:11" s="65" customFormat="1" ht="23.25" thickBot="1">
      <c r="A47" s="59" t="s">
        <v>90</v>
      </c>
      <c r="B47" s="60" t="s">
        <v>107</v>
      </c>
      <c r="C47" s="61" t="s">
        <v>108</v>
      </c>
      <c r="D47" s="58">
        <v>15000</v>
      </c>
      <c r="E47" s="58">
        <v>15000</v>
      </c>
      <c r="F47" s="58">
        <v>15000</v>
      </c>
      <c r="G47" s="62"/>
      <c r="H47" s="62" t="s">
        <v>49</v>
      </c>
      <c r="I47" s="63">
        <f t="shared" si="0"/>
        <v>15000</v>
      </c>
      <c r="J47" s="63">
        <f t="shared" si="1"/>
        <v>0</v>
      </c>
      <c r="K47" s="64">
        <f t="shared" si="2"/>
        <v>0</v>
      </c>
    </row>
    <row r="48" spans="1:11" s="65" customFormat="1" ht="12" thickBot="1">
      <c r="A48" s="59" t="s">
        <v>81</v>
      </c>
      <c r="B48" s="60" t="s">
        <v>109</v>
      </c>
      <c r="C48" s="61" t="s">
        <v>110</v>
      </c>
      <c r="D48" s="58">
        <f>34776+15456</f>
        <v>50232</v>
      </c>
      <c r="E48" s="58">
        <f>34776+15456</f>
        <v>50232</v>
      </c>
      <c r="F48" s="58">
        <v>34776</v>
      </c>
      <c r="G48" s="58">
        <v>15456</v>
      </c>
      <c r="H48" s="62" t="s">
        <v>49</v>
      </c>
      <c r="I48" s="63">
        <f t="shared" si="0"/>
        <v>50232</v>
      </c>
      <c r="J48" s="63">
        <f t="shared" si="1"/>
        <v>0</v>
      </c>
      <c r="K48" s="64">
        <f t="shared" si="2"/>
        <v>0</v>
      </c>
    </row>
    <row r="49" spans="1:11" s="65" customFormat="1" ht="12" thickBot="1">
      <c r="A49" s="59" t="s">
        <v>84</v>
      </c>
      <c r="B49" s="60" t="s">
        <v>111</v>
      </c>
      <c r="C49" s="61" t="s">
        <v>112</v>
      </c>
      <c r="D49" s="62">
        <v>8000</v>
      </c>
      <c r="E49" s="62">
        <v>8000</v>
      </c>
      <c r="F49" s="62"/>
      <c r="G49" s="58">
        <v>7071.91</v>
      </c>
      <c r="H49" s="62" t="s">
        <v>49</v>
      </c>
      <c r="I49" s="63">
        <f t="shared" si="0"/>
        <v>7071.91</v>
      </c>
      <c r="J49" s="63">
        <f t="shared" si="1"/>
        <v>928.0900000000001</v>
      </c>
      <c r="K49" s="64">
        <f t="shared" si="2"/>
        <v>928.0900000000001</v>
      </c>
    </row>
    <row r="50" spans="1:11" s="65" customFormat="1" ht="12" thickBot="1">
      <c r="A50" s="59" t="s">
        <v>72</v>
      </c>
      <c r="B50" s="60" t="s">
        <v>113</v>
      </c>
      <c r="C50" s="61" t="s">
        <v>114</v>
      </c>
      <c r="D50" s="58">
        <v>3000</v>
      </c>
      <c r="E50" s="58">
        <v>3000</v>
      </c>
      <c r="F50" s="58">
        <v>3000</v>
      </c>
      <c r="G50" s="62"/>
      <c r="H50" s="62" t="s">
        <v>49</v>
      </c>
      <c r="I50" s="63">
        <f t="shared" si="0"/>
        <v>3000</v>
      </c>
      <c r="J50" s="63">
        <f t="shared" si="1"/>
        <v>0</v>
      </c>
      <c r="K50" s="64">
        <f t="shared" si="2"/>
        <v>0</v>
      </c>
    </row>
    <row r="51" spans="1:11" s="65" customFormat="1" ht="12" thickBot="1">
      <c r="A51" s="59" t="s">
        <v>81</v>
      </c>
      <c r="B51" s="60" t="s">
        <v>115</v>
      </c>
      <c r="C51" s="61" t="s">
        <v>116</v>
      </c>
      <c r="D51" s="62">
        <v>2330</v>
      </c>
      <c r="E51" s="62">
        <v>2330</v>
      </c>
      <c r="F51" s="58">
        <v>2330</v>
      </c>
      <c r="G51" s="62"/>
      <c r="H51" s="62" t="s">
        <v>49</v>
      </c>
      <c r="I51" s="63">
        <f t="shared" si="0"/>
        <v>2330</v>
      </c>
      <c r="J51" s="63">
        <f t="shared" si="1"/>
        <v>0</v>
      </c>
      <c r="K51" s="64">
        <f t="shared" si="2"/>
        <v>0</v>
      </c>
    </row>
    <row r="52" spans="1:11" s="65" customFormat="1" ht="23.25" thickBot="1">
      <c r="A52" s="59" t="s">
        <v>78</v>
      </c>
      <c r="B52" s="60" t="s">
        <v>117</v>
      </c>
      <c r="C52" s="61" t="s">
        <v>118</v>
      </c>
      <c r="D52" s="62"/>
      <c r="E52" s="62"/>
      <c r="F52" s="58"/>
      <c r="G52" s="62"/>
      <c r="H52" s="62" t="s">
        <v>49</v>
      </c>
      <c r="I52" s="63">
        <f t="shared" si="0"/>
        <v>0</v>
      </c>
      <c r="J52" s="63">
        <f t="shared" si="1"/>
        <v>0</v>
      </c>
      <c r="K52" s="64">
        <f t="shared" si="2"/>
        <v>0</v>
      </c>
    </row>
    <row r="53" spans="1:11" ht="24.75" thickBot="1">
      <c r="A53" s="25" t="s">
        <v>119</v>
      </c>
      <c r="B53" s="20" t="s">
        <v>120</v>
      </c>
      <c r="C53" s="5" t="s">
        <v>48</v>
      </c>
      <c r="D53" s="30" t="s">
        <v>48</v>
      </c>
      <c r="E53" s="30" t="s">
        <v>48</v>
      </c>
      <c r="F53" s="31">
        <v>-12178959.93</v>
      </c>
      <c r="G53" s="31">
        <v>-87811.03</v>
      </c>
      <c r="H53" s="32" t="s">
        <v>49</v>
      </c>
      <c r="I53" s="26">
        <f t="shared" si="0"/>
        <v>-12266770.959999999</v>
      </c>
      <c r="J53" s="26"/>
      <c r="K53" s="27"/>
    </row>
    <row r="54" spans="2:11" ht="11.2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9" ht="12">
      <c r="A55" s="66" t="s">
        <v>121</v>
      </c>
      <c r="B55" s="66"/>
      <c r="C55" s="66"/>
      <c r="D55" s="66"/>
      <c r="E55" s="66"/>
      <c r="F55" s="66"/>
      <c r="G55" s="66"/>
      <c r="H55" s="66"/>
      <c r="I55" s="66"/>
    </row>
    <row r="56" ht="5.25" customHeight="1"/>
    <row r="57" spans="1:9" ht="23.25" customHeight="1">
      <c r="A57" s="11" t="s">
        <v>27</v>
      </c>
      <c r="B57" s="12" t="s">
        <v>28</v>
      </c>
      <c r="C57" s="12" t="s">
        <v>122</v>
      </c>
      <c r="D57" s="12" t="s">
        <v>30</v>
      </c>
      <c r="E57" s="67" t="s">
        <v>31</v>
      </c>
      <c r="F57" s="67"/>
      <c r="G57" s="67"/>
      <c r="H57" s="67"/>
      <c r="I57" s="12" t="s">
        <v>32</v>
      </c>
    </row>
    <row r="58" spans="1:9" ht="33.75">
      <c r="A58" s="11"/>
      <c r="B58" s="12"/>
      <c r="C58" s="12"/>
      <c r="D58" s="12"/>
      <c r="E58" s="12" t="s">
        <v>33</v>
      </c>
      <c r="F58" s="12" t="s">
        <v>34</v>
      </c>
      <c r="G58" s="12" t="s">
        <v>35</v>
      </c>
      <c r="H58" s="12" t="s">
        <v>36</v>
      </c>
      <c r="I58" s="12"/>
    </row>
    <row r="59" spans="1:9" ht="11.25">
      <c r="A59" s="13" t="s">
        <v>37</v>
      </c>
      <c r="B59" s="13" t="s">
        <v>38</v>
      </c>
      <c r="C59" s="13" t="s">
        <v>39</v>
      </c>
      <c r="D59" s="13" t="s">
        <v>40</v>
      </c>
      <c r="E59" s="13" t="s">
        <v>41</v>
      </c>
      <c r="F59" s="13" t="s">
        <v>42</v>
      </c>
      <c r="G59" s="13" t="s">
        <v>43</v>
      </c>
      <c r="H59" s="13" t="s">
        <v>44</v>
      </c>
      <c r="I59" s="13" t="s">
        <v>45</v>
      </c>
    </row>
    <row r="60" spans="1:9" ht="24">
      <c r="A60" s="25" t="s">
        <v>123</v>
      </c>
      <c r="B60" s="15" t="s">
        <v>124</v>
      </c>
      <c r="C60" s="16" t="s">
        <v>48</v>
      </c>
      <c r="D60" s="17" t="s">
        <v>49</v>
      </c>
      <c r="E60" s="17" t="s">
        <v>49</v>
      </c>
      <c r="F60" s="17" t="s">
        <v>49</v>
      </c>
      <c r="G60" s="17" t="s">
        <v>49</v>
      </c>
      <c r="H60" s="17" t="s">
        <v>49</v>
      </c>
      <c r="I60" s="18" t="s">
        <v>49</v>
      </c>
    </row>
    <row r="61" spans="1:9" ht="12" customHeight="1">
      <c r="A61" s="19" t="s">
        <v>50</v>
      </c>
      <c r="B61" s="20"/>
      <c r="C61" s="21"/>
      <c r="D61" s="21"/>
      <c r="E61" s="21"/>
      <c r="F61" s="21"/>
      <c r="G61" s="21"/>
      <c r="H61" s="21"/>
      <c r="I61" s="22"/>
    </row>
    <row r="62" spans="1:9" ht="24">
      <c r="A62" s="35" t="s">
        <v>125</v>
      </c>
      <c r="B62" s="29" t="s">
        <v>126</v>
      </c>
      <c r="C62" s="30" t="s">
        <v>48</v>
      </c>
      <c r="D62" s="32" t="s">
        <v>49</v>
      </c>
      <c r="E62" s="32" t="s">
        <v>49</v>
      </c>
      <c r="F62" s="32" t="s">
        <v>49</v>
      </c>
      <c r="G62" s="32" t="s">
        <v>49</v>
      </c>
      <c r="H62" s="32" t="s">
        <v>49</v>
      </c>
      <c r="I62" s="33" t="s">
        <v>49</v>
      </c>
    </row>
    <row r="63" spans="1:9" ht="12">
      <c r="A63" s="36" t="s">
        <v>127</v>
      </c>
      <c r="B63" s="20"/>
      <c r="C63" s="37"/>
      <c r="D63" s="38"/>
      <c r="E63" s="38"/>
      <c r="F63" s="38"/>
      <c r="G63" s="38"/>
      <c r="H63" s="38"/>
      <c r="I63" s="39"/>
    </row>
    <row r="64" spans="1:9" ht="24">
      <c r="A64" s="25" t="s">
        <v>128</v>
      </c>
      <c r="B64" s="40" t="s">
        <v>129</v>
      </c>
      <c r="C64" s="41" t="s">
        <v>48</v>
      </c>
      <c r="D64" s="42" t="s">
        <v>49</v>
      </c>
      <c r="E64" s="42" t="s">
        <v>49</v>
      </c>
      <c r="F64" s="42" t="s">
        <v>49</v>
      </c>
      <c r="G64" s="42" t="s">
        <v>49</v>
      </c>
      <c r="H64" s="42" t="s">
        <v>49</v>
      </c>
      <c r="I64" s="43" t="s">
        <v>49</v>
      </c>
    </row>
    <row r="65" spans="1:9" ht="12">
      <c r="A65" s="36" t="s">
        <v>127</v>
      </c>
      <c r="B65" s="20"/>
      <c r="C65" s="37"/>
      <c r="D65" s="38"/>
      <c r="E65" s="38"/>
      <c r="F65" s="38"/>
      <c r="G65" s="38"/>
      <c r="H65" s="38"/>
      <c r="I65" s="39"/>
    </row>
    <row r="66" spans="1:9" ht="12">
      <c r="A66" s="25" t="s">
        <v>130</v>
      </c>
      <c r="B66" s="40" t="s">
        <v>131</v>
      </c>
      <c r="C66" s="44"/>
      <c r="D66" s="42" t="s">
        <v>49</v>
      </c>
      <c r="E66" s="41" t="s">
        <v>48</v>
      </c>
      <c r="F66" s="42" t="s">
        <v>49</v>
      </c>
      <c r="G66" s="42" t="s">
        <v>49</v>
      </c>
      <c r="H66" s="42" t="s">
        <v>49</v>
      </c>
      <c r="I66" s="43" t="s">
        <v>49</v>
      </c>
    </row>
    <row r="67" spans="1:9" ht="24">
      <c r="A67" s="25" t="s">
        <v>132</v>
      </c>
      <c r="B67" s="40" t="s">
        <v>133</v>
      </c>
      <c r="C67" s="45" t="s">
        <v>48</v>
      </c>
      <c r="D67" s="41" t="s">
        <v>48</v>
      </c>
      <c r="E67" s="42" t="s">
        <v>49</v>
      </c>
      <c r="F67" s="42" t="s">
        <v>49</v>
      </c>
      <c r="G67" s="42" t="s">
        <v>49</v>
      </c>
      <c r="H67" s="42" t="s">
        <v>49</v>
      </c>
      <c r="I67" s="46" t="s">
        <v>48</v>
      </c>
    </row>
    <row r="68" spans="1:9" ht="48">
      <c r="A68" s="25" t="s">
        <v>134</v>
      </c>
      <c r="B68" s="47" t="s">
        <v>135</v>
      </c>
      <c r="C68" s="48" t="s">
        <v>48</v>
      </c>
      <c r="D68" s="41" t="s">
        <v>48</v>
      </c>
      <c r="E68" s="42" t="s">
        <v>49</v>
      </c>
      <c r="F68" s="42" t="s">
        <v>49</v>
      </c>
      <c r="G68" s="41" t="s">
        <v>48</v>
      </c>
      <c r="H68" s="42" t="s">
        <v>49</v>
      </c>
      <c r="I68" s="46" t="s">
        <v>48</v>
      </c>
    </row>
    <row r="69" spans="1:9" ht="12">
      <c r="A69" s="36" t="s">
        <v>127</v>
      </c>
      <c r="B69" s="20"/>
      <c r="C69" s="37"/>
      <c r="D69" s="38"/>
      <c r="E69" s="38"/>
      <c r="F69" s="38"/>
      <c r="G69" s="38"/>
      <c r="H69" s="38"/>
      <c r="I69" s="39"/>
    </row>
    <row r="70" spans="1:9" ht="22.5">
      <c r="A70" s="49" t="s">
        <v>136</v>
      </c>
      <c r="B70" s="29" t="s">
        <v>137</v>
      </c>
      <c r="C70" s="50" t="s">
        <v>48</v>
      </c>
      <c r="D70" s="30" t="s">
        <v>48</v>
      </c>
      <c r="E70" s="32" t="s">
        <v>49</v>
      </c>
      <c r="F70" s="30" t="s">
        <v>48</v>
      </c>
      <c r="G70" s="30" t="s">
        <v>48</v>
      </c>
      <c r="H70" s="32" t="s">
        <v>49</v>
      </c>
      <c r="I70" s="34" t="s">
        <v>48</v>
      </c>
    </row>
    <row r="71" spans="1:9" ht="22.5">
      <c r="A71" s="51" t="s">
        <v>138</v>
      </c>
      <c r="B71" s="29" t="s">
        <v>139</v>
      </c>
      <c r="C71" s="45" t="s">
        <v>48</v>
      </c>
      <c r="D71" s="41" t="s">
        <v>48</v>
      </c>
      <c r="E71" s="42" t="s">
        <v>49</v>
      </c>
      <c r="F71" s="42" t="s">
        <v>49</v>
      </c>
      <c r="G71" s="41" t="s">
        <v>48</v>
      </c>
      <c r="H71" s="42" t="s">
        <v>49</v>
      </c>
      <c r="I71" s="46" t="s">
        <v>48</v>
      </c>
    </row>
    <row r="72" spans="1:9" ht="24">
      <c r="A72" s="25" t="s">
        <v>140</v>
      </c>
      <c r="B72" s="29" t="s">
        <v>141</v>
      </c>
      <c r="C72" s="48" t="s">
        <v>48</v>
      </c>
      <c r="D72" s="41" t="s">
        <v>48</v>
      </c>
      <c r="E72" s="41" t="s">
        <v>48</v>
      </c>
      <c r="F72" s="42" t="s">
        <v>49</v>
      </c>
      <c r="G72" s="42" t="s">
        <v>49</v>
      </c>
      <c r="H72" s="42" t="s">
        <v>49</v>
      </c>
      <c r="I72" s="46" t="s">
        <v>48</v>
      </c>
    </row>
    <row r="73" spans="1:9" ht="12">
      <c r="A73" s="36" t="s">
        <v>142</v>
      </c>
      <c r="B73" s="20"/>
      <c r="C73" s="37"/>
      <c r="D73" s="38"/>
      <c r="E73" s="38"/>
      <c r="F73" s="38"/>
      <c r="G73" s="38"/>
      <c r="H73" s="38"/>
      <c r="I73" s="39"/>
    </row>
    <row r="74" spans="1:9" ht="22.5">
      <c r="A74" s="49" t="s">
        <v>143</v>
      </c>
      <c r="B74" s="29" t="s">
        <v>144</v>
      </c>
      <c r="C74" s="50" t="s">
        <v>48</v>
      </c>
      <c r="D74" s="30" t="s">
        <v>48</v>
      </c>
      <c r="E74" s="30" t="s">
        <v>48</v>
      </c>
      <c r="F74" s="32" t="s">
        <v>49</v>
      </c>
      <c r="G74" s="32" t="s">
        <v>49</v>
      </c>
      <c r="H74" s="32" t="s">
        <v>49</v>
      </c>
      <c r="I74" s="34" t="s">
        <v>48</v>
      </c>
    </row>
    <row r="75" spans="1:9" ht="22.5">
      <c r="A75" s="51" t="s">
        <v>145</v>
      </c>
      <c r="B75" s="52" t="s">
        <v>146</v>
      </c>
      <c r="C75" s="45" t="s">
        <v>48</v>
      </c>
      <c r="D75" s="41" t="s">
        <v>48</v>
      </c>
      <c r="E75" s="41" t="s">
        <v>48</v>
      </c>
      <c r="F75" s="42" t="s">
        <v>49</v>
      </c>
      <c r="G75" s="42" t="s">
        <v>49</v>
      </c>
      <c r="H75" s="42" t="s">
        <v>49</v>
      </c>
      <c r="I75" s="46" t="s">
        <v>48</v>
      </c>
    </row>
    <row r="76" spans="2:9" ht="11.25">
      <c r="B76" s="24"/>
      <c r="C76" s="24"/>
      <c r="D76" s="24"/>
      <c r="E76" s="24"/>
      <c r="F76" s="24"/>
      <c r="G76" s="24"/>
      <c r="H76" s="24"/>
      <c r="I76" s="24"/>
    </row>
    <row r="77" spans="1:5" ht="12">
      <c r="A77" s="53" t="s">
        <v>147</v>
      </c>
      <c r="C77" s="54" t="s">
        <v>148</v>
      </c>
      <c r="E77" s="53" t="s">
        <v>149</v>
      </c>
    </row>
    <row r="78" spans="5:9" ht="12">
      <c r="E78" s="53" t="s">
        <v>150</v>
      </c>
      <c r="I78" s="54" t="s">
        <v>15</v>
      </c>
    </row>
    <row r="80" spans="1:10" ht="12">
      <c r="A80" s="53" t="s">
        <v>151</v>
      </c>
      <c r="C80" s="54" t="s">
        <v>152</v>
      </c>
      <c r="H80" s="56"/>
      <c r="I80" s="57"/>
      <c r="J80" s="56"/>
    </row>
    <row r="81" spans="8:10" ht="11.25">
      <c r="H81" s="56"/>
      <c r="I81" s="57"/>
      <c r="J81" s="56"/>
    </row>
    <row r="82" spans="8:10" ht="11.25">
      <c r="H82" s="56"/>
      <c r="I82" s="57"/>
      <c r="J82" s="57"/>
    </row>
    <row r="83" ht="14.25">
      <c r="A83" s="55"/>
    </row>
    <row r="84" ht="4.5" customHeight="1"/>
  </sheetData>
  <mergeCells count="10">
    <mergeCell ref="J24:K24"/>
    <mergeCell ref="B5:G5"/>
    <mergeCell ref="C6:G9"/>
    <mergeCell ref="C10:G10"/>
    <mergeCell ref="A14:I14"/>
    <mergeCell ref="A55:I55"/>
    <mergeCell ref="E57:H57"/>
    <mergeCell ref="E16:H16"/>
    <mergeCell ref="A22:I22"/>
    <mergeCell ref="F24:I24"/>
  </mergeCells>
  <printOptions/>
  <pageMargins left="0.75" right="0.75" top="1" bottom="1" header="0.5" footer="0.5"/>
  <pageSetup fitToHeight="2" fitToWidth="1" horizontalDpi="600" verticalDpi="600" orientation="landscape" paperSize="9" scale="72" r:id="rId2"/>
  <headerFooter alignWithMargins="0">
    <oddHeader xml:space="preserve">&amp;RФорма 0503127 с.#P    </oddHeader>
  </headerFooter>
  <rowBreaks count="2" manualBreakCount="2">
    <brk id="21" max="65535" man="1"/>
    <brk id="5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2012-10-23T06:16:37Z</cp:lastPrinted>
  <dcterms:modified xsi:type="dcterms:W3CDTF">2012-10-23T06:16:40Z</dcterms:modified>
  <cp:category/>
  <cp:version/>
  <cp:contentType/>
  <cp:contentStatus/>
</cp:coreProperties>
</file>